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8195" windowHeight="3915"/>
  </bookViews>
  <sheets>
    <sheet name="2025 год" sheetId="4" r:id="rId1"/>
    <sheet name="2026 год" sheetId="8" r:id="rId2"/>
  </sheets>
  <calcPr calcId="144525"/>
</workbook>
</file>

<file path=xl/calcChain.xml><?xml version="1.0" encoding="utf-8"?>
<calcChain xmlns="http://schemas.openxmlformats.org/spreadsheetml/2006/main">
  <c r="E25" i="8" l="1"/>
  <c r="D25" i="8"/>
  <c r="C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G10" i="8"/>
  <c r="A10" i="8"/>
  <c r="G9" i="8"/>
  <c r="G25" i="8" l="1"/>
  <c r="H23" i="8" l="1"/>
  <c r="H22" i="8"/>
  <c r="H18" i="8"/>
  <c r="H14" i="8"/>
  <c r="H10" i="8"/>
  <c r="H21" i="8"/>
  <c r="H17" i="8"/>
  <c r="H13" i="8"/>
  <c r="H9" i="8"/>
  <c r="H24" i="8"/>
  <c r="H20" i="8"/>
  <c r="H16" i="8"/>
  <c r="H12" i="8"/>
  <c r="H19" i="8"/>
  <c r="H15" i="8"/>
  <c r="H11" i="8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E25" i="4"/>
  <c r="D25" i="4"/>
  <c r="C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J25" i="8" l="1"/>
  <c r="G25" i="4"/>
  <c r="H24" i="4" l="1"/>
  <c r="H20" i="4"/>
  <c r="H16" i="4"/>
  <c r="H12" i="4"/>
  <c r="H18" i="4"/>
  <c r="H10" i="4"/>
  <c r="H17" i="4"/>
  <c r="H13" i="4"/>
  <c r="H23" i="4"/>
  <c r="H19" i="4"/>
  <c r="H15" i="4"/>
  <c r="H11" i="4"/>
  <c r="H22" i="4"/>
  <c r="H14" i="4"/>
  <c r="H21" i="4"/>
  <c r="H9" i="4"/>
  <c r="J25" i="4" l="1"/>
</calcChain>
</file>

<file path=xl/sharedStrings.xml><?xml version="1.0" encoding="utf-8"?>
<sst xmlns="http://schemas.openxmlformats.org/spreadsheetml/2006/main" count="84" uniqueCount="45">
  <si>
    <t>№ п/п</t>
  </si>
  <si>
    <t>Наименование с/с</t>
  </si>
  <si>
    <t>п. Саянский</t>
  </si>
  <si>
    <t>п. Ирша</t>
  </si>
  <si>
    <t>Коэффициент рабочего времени</t>
  </si>
  <si>
    <t>Рыбинский район</t>
  </si>
  <si>
    <t>Александровский сельсовет</t>
  </si>
  <si>
    <t>Бородинский сельсовет</t>
  </si>
  <si>
    <t>Большеключинский сельсовет</t>
  </si>
  <si>
    <t>Двуреченский сельсовет</t>
  </si>
  <si>
    <t>Красногорьевский сельсовет</t>
  </si>
  <si>
    <t>Малокамалинский сельсовет</t>
  </si>
  <si>
    <t>Налобинский сельсовет</t>
  </si>
  <si>
    <t>Новокамалинский сельсовет</t>
  </si>
  <si>
    <t>Новинский сельсовет</t>
  </si>
  <si>
    <t>Новосолянский сельсовет</t>
  </si>
  <si>
    <t>Переясловский сельсовет</t>
  </si>
  <si>
    <t>Рыбинский сельсовет</t>
  </si>
  <si>
    <t>Успенский сельсовет</t>
  </si>
  <si>
    <t>Уральский сельсовет</t>
  </si>
  <si>
    <t xml:space="preserve">Затраты на содержание одного военно–учетного работника </t>
  </si>
  <si>
    <t xml:space="preserve">Расчетная потребность в средствах на осуществление первичного воинского учета органами местного самоуправления поселений, тыс.рублей  </t>
  </si>
  <si>
    <t xml:space="preserve">Объем субвенции, предоставляемой поселениям района, тыс.рублей  </t>
  </si>
  <si>
    <t>1</t>
  </si>
  <si>
    <t>2</t>
  </si>
  <si>
    <t>3</t>
  </si>
  <si>
    <t>4</t>
  </si>
  <si>
    <t>5</t>
  </si>
  <si>
    <t>6</t>
  </si>
  <si>
    <t>7</t>
  </si>
  <si>
    <t>8</t>
  </si>
  <si>
    <t>Nосвобi</t>
  </si>
  <si>
    <t>Nсовмi</t>
  </si>
  <si>
    <t>ki</t>
  </si>
  <si>
    <t>Fi</t>
  </si>
  <si>
    <t>Ri = (Nосвобi + Nсовмi х ki) х Fi</t>
  </si>
  <si>
    <t>Si = S/SUM Ri*Ri</t>
  </si>
  <si>
    <r>
      <t>Количество военно–учетных работников (</t>
    </r>
    <r>
      <rPr>
        <i/>
        <sz val="12"/>
        <color theme="1"/>
        <rFont val="Times New Roman"/>
        <family val="1"/>
        <charset val="204"/>
      </rPr>
      <t>освобожденных</t>
    </r>
    <r>
      <rPr>
        <sz val="12"/>
        <color theme="1"/>
        <rFont val="Times New Roman"/>
        <family val="1"/>
        <charset val="204"/>
      </rPr>
      <t>)</t>
    </r>
  </si>
  <si>
    <r>
      <t>Количество работников, осуществляющих работу по воинскому учету в органе местного самоуправления (</t>
    </r>
    <r>
      <rPr>
        <i/>
        <sz val="12"/>
        <color theme="1"/>
        <rFont val="Times New Roman"/>
        <family val="1"/>
        <charset val="204"/>
      </rPr>
      <t>по совместительству)</t>
    </r>
  </si>
  <si>
    <t>S - объем субвенции, предоставляемой Рыбинскому району из краевого бюджета на 2025 год</t>
  </si>
  <si>
    <t xml:space="preserve">Расчет субвенций бюджетам поселений района, направляемых в 2025 году на осуществление государственных полномочий по первичному воинскому учету органами местного самоуправления поселений,
в соответствии с Федеральным законом от 28 марта 1998 года № 53-ФЗ «О воинской обязанности и военной службе» </t>
  </si>
  <si>
    <t>S - объем субвенции, предоставляемой Рыбинскому району из краевого бюджета на 2026 год</t>
  </si>
  <si>
    <t>3 998,300 (тыс.руб.)</t>
  </si>
  <si>
    <t>4 401,700 (тыс.руб.)</t>
  </si>
  <si>
    <t xml:space="preserve">Расчет субвенций бюджетам поселений района, направляемых в 2026 году на осуществление государственных полномочий по первичному воинскому учету органами местного самоуправления поселений,
в соответствии с Федеральным законом от 28 марта 1998 года № 53-ФЗ «О воинской обязанности и военной службе»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</si>
</sst>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49" fontId="0" fillId="0" borderId="0" xfId="0" applyNumberFormat="1" applyAlignment="1">
      <alignment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3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O11" sqref="O11"/>
    </sheetView>
  </sheetViews>
  <sheetFormatPr defaultRowHeight="15" x14ac:dyDescent="0.25"/>
  <cols>
    <col min="1" max="1" width="8.28515625" customWidth="1"/>
    <col min="2" max="2" width="31.7109375" style="1" customWidth="1"/>
    <col min="3" max="3" width="14.5703125" customWidth="1"/>
    <col min="4" max="4" width="14.7109375" customWidth="1"/>
    <col min="5" max="5" width="13" customWidth="1"/>
    <col min="6" max="6" width="15.5703125" customWidth="1"/>
    <col min="7" max="7" width="16.7109375" customWidth="1"/>
    <col min="8" max="8" width="16.5703125" customWidth="1"/>
    <col min="10" max="10" width="12.5703125" customWidth="1"/>
  </cols>
  <sheetData>
    <row r="1" spans="1:8" ht="63" customHeight="1" x14ac:dyDescent="0.25">
      <c r="B1" s="21" t="s">
        <v>40</v>
      </c>
      <c r="C1" s="21"/>
      <c r="D1" s="21"/>
      <c r="E1" s="21"/>
      <c r="F1" s="21"/>
      <c r="G1" s="21"/>
      <c r="H1" s="21"/>
    </row>
    <row r="4" spans="1:8" x14ac:dyDescent="0.25">
      <c r="A4" s="22" t="s">
        <v>39</v>
      </c>
      <c r="B4" s="22"/>
      <c r="C4" s="22"/>
      <c r="D4" s="22"/>
      <c r="E4" s="22"/>
      <c r="F4" s="22"/>
      <c r="G4" s="20" t="s">
        <v>42</v>
      </c>
      <c r="H4" s="20"/>
    </row>
    <row r="6" spans="1:8" ht="189" x14ac:dyDescent="0.25">
      <c r="A6" s="19" t="s">
        <v>0</v>
      </c>
      <c r="B6" s="17" t="s">
        <v>1</v>
      </c>
      <c r="C6" s="8" t="s">
        <v>37</v>
      </c>
      <c r="D6" s="8" t="s">
        <v>38</v>
      </c>
      <c r="E6" s="8" t="s">
        <v>4</v>
      </c>
      <c r="F6" s="8" t="s">
        <v>20</v>
      </c>
      <c r="G6" s="8" t="s">
        <v>21</v>
      </c>
      <c r="H6" s="8" t="s">
        <v>22</v>
      </c>
    </row>
    <row r="7" spans="1:8" ht="31.5" x14ac:dyDescent="0.25">
      <c r="A7" s="19"/>
      <c r="B7" s="17"/>
      <c r="C7" s="8" t="s">
        <v>31</v>
      </c>
      <c r="D7" s="8" t="s">
        <v>32</v>
      </c>
      <c r="E7" s="8" t="s">
        <v>33</v>
      </c>
      <c r="F7" s="8" t="s">
        <v>34</v>
      </c>
      <c r="G7" s="8" t="s">
        <v>35</v>
      </c>
      <c r="H7" s="8" t="s">
        <v>36</v>
      </c>
    </row>
    <row r="8" spans="1:8" x14ac:dyDescent="0.25">
      <c r="A8" s="16" t="s">
        <v>23</v>
      </c>
      <c r="B8" s="16" t="s">
        <v>24</v>
      </c>
      <c r="C8" s="16" t="s">
        <v>25</v>
      </c>
      <c r="D8" s="16" t="s">
        <v>26</v>
      </c>
      <c r="E8" s="16" t="s">
        <v>27</v>
      </c>
      <c r="F8" s="16" t="s">
        <v>28</v>
      </c>
      <c r="G8" s="16" t="s">
        <v>29</v>
      </c>
      <c r="H8" s="16" t="s">
        <v>30</v>
      </c>
    </row>
    <row r="9" spans="1:8" ht="15.75" x14ac:dyDescent="0.25">
      <c r="A9" s="9">
        <v>1</v>
      </c>
      <c r="B9" s="2" t="s">
        <v>6</v>
      </c>
      <c r="C9" s="3"/>
      <c r="D9" s="3">
        <v>1</v>
      </c>
      <c r="E9" s="4">
        <v>0.25</v>
      </c>
      <c r="F9" s="5">
        <v>694.8</v>
      </c>
      <c r="G9" s="6">
        <f t="shared" ref="G9:G24" si="0">(C9+D9*E9)*F9</f>
        <v>173.7</v>
      </c>
      <c r="H9" s="10">
        <f>H25/G25*G9</f>
        <v>173.83913043478265</v>
      </c>
    </row>
    <row r="10" spans="1:8" ht="15.75" x14ac:dyDescent="0.25">
      <c r="A10" s="9">
        <f>A9+1</f>
        <v>2</v>
      </c>
      <c r="B10" s="2" t="s">
        <v>7</v>
      </c>
      <c r="C10" s="3"/>
      <c r="D10" s="3">
        <v>1</v>
      </c>
      <c r="E10" s="4">
        <v>0.3</v>
      </c>
      <c r="F10" s="5">
        <v>694.8</v>
      </c>
      <c r="G10" s="6">
        <f t="shared" si="0"/>
        <v>208.43999999999997</v>
      </c>
      <c r="H10" s="10">
        <f>H25/G25*G10</f>
        <v>208.60695652173916</v>
      </c>
    </row>
    <row r="11" spans="1:8" ht="15.75" x14ac:dyDescent="0.25">
      <c r="A11" s="9">
        <f t="shared" ref="A11:A24" si="1">A10+1</f>
        <v>3</v>
      </c>
      <c r="B11" s="2" t="s">
        <v>8</v>
      </c>
      <c r="C11" s="3"/>
      <c r="D11" s="3">
        <v>1</v>
      </c>
      <c r="E11" s="4">
        <v>0.15</v>
      </c>
      <c r="F11" s="5">
        <v>694.8</v>
      </c>
      <c r="G11" s="6">
        <f t="shared" si="0"/>
        <v>104.21999999999998</v>
      </c>
      <c r="H11" s="10">
        <f>H25/G25*G11</f>
        <v>104.30347826086958</v>
      </c>
    </row>
    <row r="12" spans="1:8" ht="15.75" x14ac:dyDescent="0.25">
      <c r="A12" s="9">
        <f t="shared" si="1"/>
        <v>4</v>
      </c>
      <c r="B12" s="2" t="s">
        <v>9</v>
      </c>
      <c r="C12" s="3"/>
      <c r="D12" s="3">
        <v>1</v>
      </c>
      <c r="E12" s="4">
        <v>0.3</v>
      </c>
      <c r="F12" s="5">
        <v>694.8</v>
      </c>
      <c r="G12" s="6">
        <f t="shared" si="0"/>
        <v>208.43999999999997</v>
      </c>
      <c r="H12" s="10">
        <f>H25/G25*G12</f>
        <v>208.60695652173916</v>
      </c>
    </row>
    <row r="13" spans="1:8" ht="15.75" x14ac:dyDescent="0.25">
      <c r="A13" s="9">
        <f t="shared" si="1"/>
        <v>5</v>
      </c>
      <c r="B13" s="2" t="s">
        <v>10</v>
      </c>
      <c r="C13" s="3"/>
      <c r="D13" s="3">
        <v>1</v>
      </c>
      <c r="E13" s="4">
        <v>0.25</v>
      </c>
      <c r="F13" s="5">
        <v>694.8</v>
      </c>
      <c r="G13" s="6">
        <f t="shared" si="0"/>
        <v>173.7</v>
      </c>
      <c r="H13" s="10">
        <f>H25/G25*G13</f>
        <v>173.83913043478265</v>
      </c>
    </row>
    <row r="14" spans="1:8" ht="15.75" x14ac:dyDescent="0.25">
      <c r="A14" s="9">
        <f t="shared" si="1"/>
        <v>6</v>
      </c>
      <c r="B14" s="2" t="s">
        <v>11</v>
      </c>
      <c r="C14" s="3"/>
      <c r="D14" s="3">
        <v>1</v>
      </c>
      <c r="E14" s="4">
        <v>0.15</v>
      </c>
      <c r="F14" s="5">
        <v>694.8</v>
      </c>
      <c r="G14" s="6">
        <f t="shared" si="0"/>
        <v>104.21999999999998</v>
      </c>
      <c r="H14" s="10">
        <f>H25/G25*G14</f>
        <v>104.30347826086958</v>
      </c>
    </row>
    <row r="15" spans="1:8" ht="15.75" x14ac:dyDescent="0.25">
      <c r="A15" s="9">
        <f t="shared" si="1"/>
        <v>7</v>
      </c>
      <c r="B15" s="2" t="s">
        <v>12</v>
      </c>
      <c r="C15" s="3"/>
      <c r="D15" s="3">
        <v>1</v>
      </c>
      <c r="E15" s="4">
        <v>0.25</v>
      </c>
      <c r="F15" s="5">
        <v>694.8</v>
      </c>
      <c r="G15" s="6">
        <f t="shared" si="0"/>
        <v>173.7</v>
      </c>
      <c r="H15" s="10">
        <f>H25/G25*G15</f>
        <v>173.83913043478265</v>
      </c>
    </row>
    <row r="16" spans="1:8" ht="15.75" x14ac:dyDescent="0.25">
      <c r="A16" s="9">
        <f t="shared" si="1"/>
        <v>8</v>
      </c>
      <c r="B16" s="2" t="s">
        <v>13</v>
      </c>
      <c r="C16" s="3"/>
      <c r="D16" s="3">
        <v>1</v>
      </c>
      <c r="E16" s="4">
        <v>0.4</v>
      </c>
      <c r="F16" s="5">
        <v>694.8</v>
      </c>
      <c r="G16" s="6">
        <f t="shared" si="0"/>
        <v>277.92</v>
      </c>
      <c r="H16" s="10">
        <f>H25/G25*G16</f>
        <v>278.14260869565226</v>
      </c>
    </row>
    <row r="17" spans="1:10" ht="15.75" x14ac:dyDescent="0.25">
      <c r="A17" s="9">
        <f t="shared" si="1"/>
        <v>9</v>
      </c>
      <c r="B17" s="2" t="s">
        <v>14</v>
      </c>
      <c r="C17" s="3"/>
      <c r="D17" s="3">
        <v>1</v>
      </c>
      <c r="E17" s="4">
        <v>0.15</v>
      </c>
      <c r="F17" s="5">
        <v>694.8</v>
      </c>
      <c r="G17" s="6">
        <f t="shared" si="0"/>
        <v>104.21999999999998</v>
      </c>
      <c r="H17" s="10">
        <f>H25/G25*G17</f>
        <v>104.30347826086958</v>
      </c>
    </row>
    <row r="18" spans="1:10" ht="15.75" x14ac:dyDescent="0.25">
      <c r="A18" s="9">
        <f t="shared" si="1"/>
        <v>10</v>
      </c>
      <c r="B18" s="2" t="s">
        <v>15</v>
      </c>
      <c r="C18" s="3">
        <v>1</v>
      </c>
      <c r="D18" s="3"/>
      <c r="E18" s="4"/>
      <c r="F18" s="5">
        <v>694.8</v>
      </c>
      <c r="G18" s="6">
        <f t="shared" si="0"/>
        <v>694.8</v>
      </c>
      <c r="H18" s="10">
        <f>H25/G25*G18</f>
        <v>695.35652173913059</v>
      </c>
    </row>
    <row r="19" spans="1:10" ht="15.75" x14ac:dyDescent="0.25">
      <c r="A19" s="9">
        <f t="shared" si="1"/>
        <v>11</v>
      </c>
      <c r="B19" s="2" t="s">
        <v>16</v>
      </c>
      <c r="C19" s="3"/>
      <c r="D19" s="3">
        <v>1</v>
      </c>
      <c r="E19" s="4">
        <v>0.3</v>
      </c>
      <c r="F19" s="5">
        <v>694.8</v>
      </c>
      <c r="G19" s="6">
        <f t="shared" si="0"/>
        <v>208.43999999999997</v>
      </c>
      <c r="H19" s="10">
        <f>H25/G25*G19</f>
        <v>208.60695652173916</v>
      </c>
    </row>
    <row r="20" spans="1:10" ht="15.75" x14ac:dyDescent="0.25">
      <c r="A20" s="9">
        <f t="shared" si="1"/>
        <v>12</v>
      </c>
      <c r="B20" s="2" t="s">
        <v>17</v>
      </c>
      <c r="C20" s="3"/>
      <c r="D20" s="3">
        <v>1</v>
      </c>
      <c r="E20" s="4">
        <v>0.35</v>
      </c>
      <c r="F20" s="5">
        <v>694.8</v>
      </c>
      <c r="G20" s="6">
        <f t="shared" si="0"/>
        <v>243.17999999999998</v>
      </c>
      <c r="H20" s="10">
        <f>H25/G25*G20</f>
        <v>243.37478260869571</v>
      </c>
    </row>
    <row r="21" spans="1:10" ht="15.75" x14ac:dyDescent="0.25">
      <c r="A21" s="9">
        <f t="shared" si="1"/>
        <v>13</v>
      </c>
      <c r="B21" s="2" t="s">
        <v>18</v>
      </c>
      <c r="C21" s="3"/>
      <c r="D21" s="3">
        <v>1</v>
      </c>
      <c r="E21" s="4">
        <v>0.25</v>
      </c>
      <c r="F21" s="5">
        <v>694.8</v>
      </c>
      <c r="G21" s="6">
        <f t="shared" si="0"/>
        <v>173.7</v>
      </c>
      <c r="H21" s="10">
        <f>H25/G25*G21</f>
        <v>173.83913043478265</v>
      </c>
    </row>
    <row r="22" spans="1:10" ht="15.75" x14ac:dyDescent="0.25">
      <c r="A22" s="9">
        <f t="shared" si="1"/>
        <v>14</v>
      </c>
      <c r="B22" s="2" t="s">
        <v>3</v>
      </c>
      <c r="C22" s="3"/>
      <c r="D22" s="3">
        <v>1</v>
      </c>
      <c r="E22" s="4">
        <v>0.3</v>
      </c>
      <c r="F22" s="5">
        <v>694.8</v>
      </c>
      <c r="G22" s="6">
        <f t="shared" si="0"/>
        <v>208.43999999999997</v>
      </c>
      <c r="H22" s="10">
        <f>H25/G25*G22</f>
        <v>208.60695652173916</v>
      </c>
    </row>
    <row r="23" spans="1:10" ht="15.75" x14ac:dyDescent="0.25">
      <c r="A23" s="9">
        <f t="shared" si="1"/>
        <v>15</v>
      </c>
      <c r="B23" s="2" t="s">
        <v>19</v>
      </c>
      <c r="C23" s="3"/>
      <c r="D23" s="3">
        <v>1</v>
      </c>
      <c r="E23" s="4">
        <v>0.35</v>
      </c>
      <c r="F23" s="5">
        <v>694.8</v>
      </c>
      <c r="G23" s="6">
        <f t="shared" si="0"/>
        <v>243.17999999999998</v>
      </c>
      <c r="H23" s="10">
        <f>H25/G25*G23</f>
        <v>243.37478260869571</v>
      </c>
    </row>
    <row r="24" spans="1:10" ht="15.75" x14ac:dyDescent="0.25">
      <c r="A24" s="9">
        <f t="shared" si="1"/>
        <v>16</v>
      </c>
      <c r="B24" s="2" t="s">
        <v>2</v>
      </c>
      <c r="C24" s="3">
        <v>1</v>
      </c>
      <c r="D24" s="3"/>
      <c r="E24" s="3"/>
      <c r="F24" s="5">
        <v>694.8</v>
      </c>
      <c r="G24" s="6">
        <f t="shared" si="0"/>
        <v>694.8</v>
      </c>
      <c r="H24" s="10">
        <f>H25/G25*G24</f>
        <v>695.35652173913059</v>
      </c>
    </row>
    <row r="25" spans="1:10" ht="15.75" x14ac:dyDescent="0.25">
      <c r="A25" s="9"/>
      <c r="B25" s="7" t="s">
        <v>5</v>
      </c>
      <c r="C25" s="11">
        <f>SUM(C9:C24)</f>
        <v>2</v>
      </c>
      <c r="D25" s="11">
        <f>SUM(D9:D24)</f>
        <v>14</v>
      </c>
      <c r="E25" s="12">
        <f>SUM(E9:E24)/14</f>
        <v>0.26785714285714285</v>
      </c>
      <c r="F25" s="13"/>
      <c r="G25" s="14">
        <f>SUM(G9:G24)</f>
        <v>3995.0999999999995</v>
      </c>
      <c r="H25" s="14">
        <v>3998.3</v>
      </c>
      <c r="J25" s="18">
        <f>H9+H10+H11+H12+H13+H14+H15+H16+H17+H18+H19+H20+H21+H22+H23+H24</f>
        <v>3998.3000000000006</v>
      </c>
    </row>
  </sheetData>
  <mergeCells count="4">
    <mergeCell ref="A6:A7"/>
    <mergeCell ref="G4:H4"/>
    <mergeCell ref="B1:H1"/>
    <mergeCell ref="A4:F4"/>
  </mergeCells>
  <pageMargins left="0.78740157480314965" right="0.51181102362204722" top="0.35433070866141736" bottom="0.15748031496062992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K6" sqref="K6"/>
    </sheetView>
  </sheetViews>
  <sheetFormatPr defaultRowHeight="15" x14ac:dyDescent="0.25"/>
  <cols>
    <col min="1" max="1" width="8.28515625" customWidth="1"/>
    <col min="2" max="2" width="31.7109375" style="1" customWidth="1"/>
    <col min="3" max="3" width="14.5703125" customWidth="1"/>
    <col min="4" max="4" width="14.7109375" customWidth="1"/>
    <col min="5" max="5" width="13" customWidth="1"/>
    <col min="6" max="6" width="15.5703125" customWidth="1"/>
    <col min="7" max="7" width="16.7109375" customWidth="1"/>
    <col min="8" max="8" width="16.5703125" customWidth="1"/>
    <col min="10" max="10" width="12.85546875" customWidth="1"/>
  </cols>
  <sheetData>
    <row r="1" spans="1:8" ht="63" customHeight="1" x14ac:dyDescent="0.25">
      <c r="B1" s="21" t="s">
        <v>44</v>
      </c>
      <c r="C1" s="21"/>
      <c r="D1" s="21"/>
      <c r="E1" s="21"/>
      <c r="F1" s="21"/>
      <c r="G1" s="21"/>
      <c r="H1" s="21"/>
    </row>
    <row r="4" spans="1:8" x14ac:dyDescent="0.25">
      <c r="A4" s="22" t="s">
        <v>41</v>
      </c>
      <c r="B4" s="22"/>
      <c r="C4" s="22"/>
      <c r="D4" s="22"/>
      <c r="E4" s="22"/>
      <c r="F4" s="22"/>
      <c r="G4" s="20" t="s">
        <v>43</v>
      </c>
      <c r="H4" s="20"/>
    </row>
    <row r="6" spans="1:8" ht="189" x14ac:dyDescent="0.25">
      <c r="A6" s="19" t="s">
        <v>0</v>
      </c>
      <c r="B6" s="15" t="s">
        <v>1</v>
      </c>
      <c r="C6" s="8" t="s">
        <v>37</v>
      </c>
      <c r="D6" s="8" t="s">
        <v>38</v>
      </c>
      <c r="E6" s="8" t="s">
        <v>4</v>
      </c>
      <c r="F6" s="8" t="s">
        <v>20</v>
      </c>
      <c r="G6" s="8" t="s">
        <v>21</v>
      </c>
      <c r="H6" s="8" t="s">
        <v>22</v>
      </c>
    </row>
    <row r="7" spans="1:8" ht="31.5" x14ac:dyDescent="0.25">
      <c r="A7" s="19"/>
      <c r="B7" s="15"/>
      <c r="C7" s="8" t="s">
        <v>31</v>
      </c>
      <c r="D7" s="8" t="s">
        <v>32</v>
      </c>
      <c r="E7" s="8" t="s">
        <v>33</v>
      </c>
      <c r="F7" s="8" t="s">
        <v>34</v>
      </c>
      <c r="G7" s="8" t="s">
        <v>35</v>
      </c>
      <c r="H7" s="8" t="s">
        <v>36</v>
      </c>
    </row>
    <row r="8" spans="1:8" x14ac:dyDescent="0.25">
      <c r="A8" s="16" t="s">
        <v>23</v>
      </c>
      <c r="B8" s="16" t="s">
        <v>24</v>
      </c>
      <c r="C8" s="16" t="s">
        <v>25</v>
      </c>
      <c r="D8" s="16" t="s">
        <v>26</v>
      </c>
      <c r="E8" s="16" t="s">
        <v>27</v>
      </c>
      <c r="F8" s="16" t="s">
        <v>28</v>
      </c>
      <c r="G8" s="16" t="s">
        <v>29</v>
      </c>
      <c r="H8" s="16" t="s">
        <v>30</v>
      </c>
    </row>
    <row r="9" spans="1:8" ht="15.75" x14ac:dyDescent="0.25">
      <c r="A9" s="9">
        <v>1</v>
      </c>
      <c r="B9" s="2" t="s">
        <v>6</v>
      </c>
      <c r="C9" s="3"/>
      <c r="D9" s="3">
        <v>1</v>
      </c>
      <c r="E9" s="4">
        <v>0.25</v>
      </c>
      <c r="F9" s="5">
        <v>764.9</v>
      </c>
      <c r="G9" s="6">
        <f t="shared" ref="G9:G24" si="0">(C9+D9*E9)*F9</f>
        <v>191.22499999999999</v>
      </c>
      <c r="H9" s="10">
        <f>H25/G25*G9</f>
        <v>191.37826086956522</v>
      </c>
    </row>
    <row r="10" spans="1:8" ht="15.75" x14ac:dyDescent="0.25">
      <c r="A10" s="9">
        <f>A9+1</f>
        <v>2</v>
      </c>
      <c r="B10" s="2" t="s">
        <v>7</v>
      </c>
      <c r="C10" s="3"/>
      <c r="D10" s="3">
        <v>1</v>
      </c>
      <c r="E10" s="4">
        <v>0.3</v>
      </c>
      <c r="F10" s="5">
        <v>764.9</v>
      </c>
      <c r="G10" s="6">
        <f t="shared" si="0"/>
        <v>229.47</v>
      </c>
      <c r="H10" s="10">
        <f>H25/G25*G10</f>
        <v>229.65391304347827</v>
      </c>
    </row>
    <row r="11" spans="1:8" ht="15.75" x14ac:dyDescent="0.25">
      <c r="A11" s="9">
        <f t="shared" ref="A11:A24" si="1">A10+1</f>
        <v>3</v>
      </c>
      <c r="B11" s="2" t="s">
        <v>8</v>
      </c>
      <c r="C11" s="3"/>
      <c r="D11" s="3">
        <v>1</v>
      </c>
      <c r="E11" s="4">
        <v>0.15</v>
      </c>
      <c r="F11" s="5">
        <v>764.9</v>
      </c>
      <c r="G11" s="6">
        <f t="shared" si="0"/>
        <v>114.735</v>
      </c>
      <c r="H11" s="10">
        <f>H25/G25*G11</f>
        <v>114.82695652173913</v>
      </c>
    </row>
    <row r="12" spans="1:8" ht="15.75" x14ac:dyDescent="0.25">
      <c r="A12" s="9">
        <f t="shared" si="1"/>
        <v>4</v>
      </c>
      <c r="B12" s="2" t="s">
        <v>9</v>
      </c>
      <c r="C12" s="3"/>
      <c r="D12" s="3">
        <v>1</v>
      </c>
      <c r="E12" s="4">
        <v>0.3</v>
      </c>
      <c r="F12" s="5">
        <v>764.9</v>
      </c>
      <c r="G12" s="6">
        <f t="shared" si="0"/>
        <v>229.47</v>
      </c>
      <c r="H12" s="10">
        <f>H25/G25*G12</f>
        <v>229.65391304347827</v>
      </c>
    </row>
    <row r="13" spans="1:8" ht="15.75" x14ac:dyDescent="0.25">
      <c r="A13" s="9">
        <f t="shared" si="1"/>
        <v>5</v>
      </c>
      <c r="B13" s="2" t="s">
        <v>10</v>
      </c>
      <c r="C13" s="3"/>
      <c r="D13" s="3">
        <v>1</v>
      </c>
      <c r="E13" s="4">
        <v>0.25</v>
      </c>
      <c r="F13" s="5">
        <v>764.9</v>
      </c>
      <c r="G13" s="6">
        <f t="shared" si="0"/>
        <v>191.22499999999999</v>
      </c>
      <c r="H13" s="10">
        <f>H25/G25*G13</f>
        <v>191.37826086956522</v>
      </c>
    </row>
    <row r="14" spans="1:8" ht="15.75" x14ac:dyDescent="0.25">
      <c r="A14" s="9">
        <f t="shared" si="1"/>
        <v>6</v>
      </c>
      <c r="B14" s="2" t="s">
        <v>11</v>
      </c>
      <c r="C14" s="3"/>
      <c r="D14" s="3">
        <v>1</v>
      </c>
      <c r="E14" s="4">
        <v>0.15</v>
      </c>
      <c r="F14" s="5">
        <v>764.9</v>
      </c>
      <c r="G14" s="6">
        <f t="shared" si="0"/>
        <v>114.735</v>
      </c>
      <c r="H14" s="10">
        <f>H25/G25*G14</f>
        <v>114.82695652173913</v>
      </c>
    </row>
    <row r="15" spans="1:8" ht="15.75" x14ac:dyDescent="0.25">
      <c r="A15" s="9">
        <f t="shared" si="1"/>
        <v>7</v>
      </c>
      <c r="B15" s="2" t="s">
        <v>12</v>
      </c>
      <c r="C15" s="3"/>
      <c r="D15" s="3">
        <v>1</v>
      </c>
      <c r="E15" s="4">
        <v>0.25</v>
      </c>
      <c r="F15" s="5">
        <v>764.9</v>
      </c>
      <c r="G15" s="6">
        <f t="shared" si="0"/>
        <v>191.22499999999999</v>
      </c>
      <c r="H15" s="10">
        <f>H25/G25*G15</f>
        <v>191.37826086956522</v>
      </c>
    </row>
    <row r="16" spans="1:8" ht="15.75" x14ac:dyDescent="0.25">
      <c r="A16" s="9">
        <f t="shared" si="1"/>
        <v>8</v>
      </c>
      <c r="B16" s="2" t="s">
        <v>13</v>
      </c>
      <c r="C16" s="3"/>
      <c r="D16" s="3">
        <v>1</v>
      </c>
      <c r="E16" s="4">
        <v>0.4</v>
      </c>
      <c r="F16" s="5">
        <v>764.9</v>
      </c>
      <c r="G16" s="6">
        <f t="shared" si="0"/>
        <v>305.95999999999998</v>
      </c>
      <c r="H16" s="10">
        <f>H25/G25*G16</f>
        <v>306.20521739130436</v>
      </c>
    </row>
    <row r="17" spans="1:10" ht="15.75" x14ac:dyDescent="0.25">
      <c r="A17" s="9">
        <f t="shared" si="1"/>
        <v>9</v>
      </c>
      <c r="B17" s="2" t="s">
        <v>14</v>
      </c>
      <c r="C17" s="3"/>
      <c r="D17" s="3">
        <v>1</v>
      </c>
      <c r="E17" s="4">
        <v>0.15</v>
      </c>
      <c r="F17" s="5">
        <v>764.9</v>
      </c>
      <c r="G17" s="6">
        <f t="shared" si="0"/>
        <v>114.735</v>
      </c>
      <c r="H17" s="10">
        <f>H25/G25*G17</f>
        <v>114.82695652173913</v>
      </c>
    </row>
    <row r="18" spans="1:10" ht="15.75" x14ac:dyDescent="0.25">
      <c r="A18" s="9">
        <f t="shared" si="1"/>
        <v>10</v>
      </c>
      <c r="B18" s="2" t="s">
        <v>15</v>
      </c>
      <c r="C18" s="3">
        <v>1</v>
      </c>
      <c r="D18" s="3"/>
      <c r="E18" s="4"/>
      <c r="F18" s="5">
        <v>764.9</v>
      </c>
      <c r="G18" s="6">
        <f t="shared" si="0"/>
        <v>764.9</v>
      </c>
      <c r="H18" s="10">
        <f>H25/G25*G18</f>
        <v>765.5130434782609</v>
      </c>
    </row>
    <row r="19" spans="1:10" ht="15.75" x14ac:dyDescent="0.25">
      <c r="A19" s="9">
        <f t="shared" si="1"/>
        <v>11</v>
      </c>
      <c r="B19" s="2" t="s">
        <v>16</v>
      </c>
      <c r="C19" s="3"/>
      <c r="D19" s="3">
        <v>1</v>
      </c>
      <c r="E19" s="4">
        <v>0.3</v>
      </c>
      <c r="F19" s="5">
        <v>764.9</v>
      </c>
      <c r="G19" s="6">
        <f t="shared" si="0"/>
        <v>229.47</v>
      </c>
      <c r="H19" s="10">
        <f>H25/G25*G19</f>
        <v>229.65391304347827</v>
      </c>
    </row>
    <row r="20" spans="1:10" ht="15.75" x14ac:dyDescent="0.25">
      <c r="A20" s="9">
        <f t="shared" si="1"/>
        <v>12</v>
      </c>
      <c r="B20" s="2" t="s">
        <v>17</v>
      </c>
      <c r="C20" s="3"/>
      <c r="D20" s="3">
        <v>1</v>
      </c>
      <c r="E20" s="4">
        <v>0.35</v>
      </c>
      <c r="F20" s="5">
        <v>764.9</v>
      </c>
      <c r="G20" s="6">
        <f t="shared" si="0"/>
        <v>267.71499999999997</v>
      </c>
      <c r="H20" s="10">
        <f>H25/G25*G20</f>
        <v>267.92956521739131</v>
      </c>
    </row>
    <row r="21" spans="1:10" ht="15.75" x14ac:dyDescent="0.25">
      <c r="A21" s="9">
        <f t="shared" si="1"/>
        <v>13</v>
      </c>
      <c r="B21" s="2" t="s">
        <v>18</v>
      </c>
      <c r="C21" s="3"/>
      <c r="D21" s="3">
        <v>1</v>
      </c>
      <c r="E21" s="4">
        <v>0.25</v>
      </c>
      <c r="F21" s="5">
        <v>764.9</v>
      </c>
      <c r="G21" s="6">
        <f t="shared" si="0"/>
        <v>191.22499999999999</v>
      </c>
      <c r="H21" s="10">
        <f>H25/G25*G21</f>
        <v>191.37826086956522</v>
      </c>
    </row>
    <row r="22" spans="1:10" ht="15.75" x14ac:dyDescent="0.25">
      <c r="A22" s="9">
        <f t="shared" si="1"/>
        <v>14</v>
      </c>
      <c r="B22" s="2" t="s">
        <v>3</v>
      </c>
      <c r="C22" s="3"/>
      <c r="D22" s="3">
        <v>1</v>
      </c>
      <c r="E22" s="4">
        <v>0.3</v>
      </c>
      <c r="F22" s="5">
        <v>764.9</v>
      </c>
      <c r="G22" s="6">
        <f t="shared" si="0"/>
        <v>229.47</v>
      </c>
      <c r="H22" s="10">
        <f>H25/G25*G22</f>
        <v>229.65391304347827</v>
      </c>
    </row>
    <row r="23" spans="1:10" ht="15.75" x14ac:dyDescent="0.25">
      <c r="A23" s="9">
        <f t="shared" si="1"/>
        <v>15</v>
      </c>
      <c r="B23" s="2" t="s">
        <v>19</v>
      </c>
      <c r="C23" s="3"/>
      <c r="D23" s="3">
        <v>1</v>
      </c>
      <c r="E23" s="4">
        <v>0.35</v>
      </c>
      <c r="F23" s="5">
        <v>764.9</v>
      </c>
      <c r="G23" s="6">
        <f t="shared" si="0"/>
        <v>267.71499999999997</v>
      </c>
      <c r="H23" s="10">
        <f>H25/G25*G23</f>
        <v>267.92956521739131</v>
      </c>
    </row>
    <row r="24" spans="1:10" ht="15.75" x14ac:dyDescent="0.25">
      <c r="A24" s="9">
        <f t="shared" si="1"/>
        <v>16</v>
      </c>
      <c r="B24" s="2" t="s">
        <v>2</v>
      </c>
      <c r="C24" s="3">
        <v>1</v>
      </c>
      <c r="D24" s="3"/>
      <c r="E24" s="3"/>
      <c r="F24" s="5">
        <v>764.9</v>
      </c>
      <c r="G24" s="6">
        <f t="shared" si="0"/>
        <v>764.9</v>
      </c>
      <c r="H24" s="10">
        <f>H25/G25*G24</f>
        <v>765.5130434782609</v>
      </c>
    </row>
    <row r="25" spans="1:10" ht="15.75" x14ac:dyDescent="0.25">
      <c r="A25" s="9"/>
      <c r="B25" s="7" t="s">
        <v>5</v>
      </c>
      <c r="C25" s="11">
        <f>SUM(C9:C24)</f>
        <v>2</v>
      </c>
      <c r="D25" s="11">
        <f>SUM(D9:D24)</f>
        <v>14</v>
      </c>
      <c r="E25" s="12">
        <f>SUM(E9:E24)/14</f>
        <v>0.26785714285714285</v>
      </c>
      <c r="F25" s="13"/>
      <c r="G25" s="14">
        <f>SUM(G9:G24)</f>
        <v>4398.1749999999993</v>
      </c>
      <c r="H25" s="14">
        <v>4401.7</v>
      </c>
      <c r="J25" s="18">
        <f>H9+H10+H11+H12+H13+H14+H15+H16+H17+H18+H19+H20+H21+H22+H23+H24</f>
        <v>4401.7000000000007</v>
      </c>
    </row>
  </sheetData>
  <mergeCells count="4">
    <mergeCell ref="B1:H1"/>
    <mergeCell ref="A4:F4"/>
    <mergeCell ref="G4:H4"/>
    <mergeCell ref="A6:A7"/>
  </mergeCells>
  <pageMargins left="0.78740157480314965" right="0.51181102362204722" top="0.35433070866141736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 год</vt:lpstr>
      <vt:lpstr>2026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Евгения Викторовна</cp:lastModifiedBy>
  <cp:lastPrinted>2023-10-18T06:46:59Z</cp:lastPrinted>
  <dcterms:created xsi:type="dcterms:W3CDTF">2015-11-02T10:04:29Z</dcterms:created>
  <dcterms:modified xsi:type="dcterms:W3CDTF">2024-11-13T09:57:56Z</dcterms:modified>
</cp:coreProperties>
</file>